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e\Desktop\"/>
    </mc:Choice>
  </mc:AlternateContent>
  <bookViews>
    <workbookView xWindow="0" yWindow="0" windowWidth="19200" windowHeight="12180" activeTab="2"/>
  </bookViews>
  <sheets>
    <sheet name="Carnet de notes" sheetId="1" r:id="rId1"/>
    <sheet name="Statistiques" sheetId="2" r:id="rId2"/>
    <sheet name="Filtre" sheetId="3" r:id="rId3"/>
  </sheets>
  <definedNames>
    <definedName name="_xlnm._FilterDatabase" localSheetId="2" hidden="1">Filtre!$A$2:$J$34</definedName>
    <definedName name="nbr_etu" localSheetId="2">Filtre!$C$34</definedName>
    <definedName name="nbr_etu">'Carnet de notes'!$C$34</definedName>
    <definedName name="_xlnm.Print_Area" localSheetId="0">'Carnet de notes'!$A$1:$J$34</definedName>
    <definedName name="_xlnm.Print_Area" localSheetId="2">Filtre!$A$1:$J$22</definedName>
    <definedName name="_xlnm.Print_Area" localSheetId="1">Statistiques!$A$1:$L$32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3" l="1"/>
  <c r="G33" i="3"/>
  <c r="F33" i="3"/>
  <c r="E33" i="3"/>
  <c r="D33" i="3"/>
  <c r="H32" i="3"/>
  <c r="J32" i="3" s="1"/>
  <c r="H31" i="3"/>
  <c r="I31" i="3" s="1"/>
  <c r="H30" i="3"/>
  <c r="I30" i="3" s="1"/>
  <c r="H29" i="3"/>
  <c r="J29" i="3" s="1"/>
  <c r="H28" i="3"/>
  <c r="J28" i="3" s="1"/>
  <c r="H27" i="3"/>
  <c r="I27" i="3" s="1"/>
  <c r="H26" i="3"/>
  <c r="J26" i="3" s="1"/>
  <c r="H25" i="3"/>
  <c r="J25" i="3" s="1"/>
  <c r="H24" i="3"/>
  <c r="J24" i="3" s="1"/>
  <c r="H23" i="3"/>
  <c r="I23" i="3" s="1"/>
  <c r="H22" i="3"/>
  <c r="J22" i="3" s="1"/>
  <c r="H21" i="3"/>
  <c r="J21" i="3" s="1"/>
  <c r="H20" i="3"/>
  <c r="J20" i="3" s="1"/>
  <c r="H19" i="3"/>
  <c r="I19" i="3" s="1"/>
  <c r="H18" i="3"/>
  <c r="J18" i="3" s="1"/>
  <c r="H17" i="3"/>
  <c r="J17" i="3" s="1"/>
  <c r="H16" i="3"/>
  <c r="J16" i="3" s="1"/>
  <c r="H15" i="3"/>
  <c r="I15" i="3" s="1"/>
  <c r="H14" i="3"/>
  <c r="I14" i="3" s="1"/>
  <c r="H13" i="3"/>
  <c r="J13" i="3" s="1"/>
  <c r="H12" i="3"/>
  <c r="J12" i="3" s="1"/>
  <c r="H11" i="3"/>
  <c r="I11" i="3" s="1"/>
  <c r="H10" i="3"/>
  <c r="I10" i="3" s="1"/>
  <c r="H9" i="3"/>
  <c r="J9" i="3" s="1"/>
  <c r="H8" i="3"/>
  <c r="J8" i="3" s="1"/>
  <c r="H7" i="3"/>
  <c r="I7" i="3" s="1"/>
  <c r="H6" i="3"/>
  <c r="J6" i="3" s="1"/>
  <c r="H5" i="3"/>
  <c r="J5" i="3" s="1"/>
  <c r="H4" i="3"/>
  <c r="J4" i="3" s="1"/>
  <c r="H3" i="3"/>
  <c r="I3" i="3" s="1"/>
  <c r="C34" i="1"/>
  <c r="J14" i="3" l="1"/>
  <c r="J23" i="3"/>
  <c r="I26" i="3"/>
  <c r="J31" i="3"/>
  <c r="J10" i="3"/>
  <c r="J7" i="3"/>
  <c r="J15" i="3"/>
  <c r="I18" i="3"/>
  <c r="J30" i="3"/>
  <c r="J3" i="3"/>
  <c r="I6" i="3"/>
  <c r="J19" i="3"/>
  <c r="I22" i="3"/>
  <c r="J11" i="3"/>
  <c r="J27" i="3"/>
  <c r="I5" i="3"/>
  <c r="I9" i="3"/>
  <c r="I13" i="3"/>
  <c r="I17" i="3"/>
  <c r="I21" i="3"/>
  <c r="I25" i="3"/>
  <c r="I29" i="3"/>
  <c r="I4" i="3"/>
  <c r="I8" i="3"/>
  <c r="I12" i="3"/>
  <c r="I16" i="3"/>
  <c r="I20" i="3"/>
  <c r="I24" i="3"/>
  <c r="I28" i="3"/>
  <c r="I32" i="3"/>
  <c r="I28" i="1" l="1"/>
  <c r="I30" i="1"/>
  <c r="H8" i="1"/>
  <c r="J8" i="1" s="1"/>
  <c r="H22" i="1"/>
  <c r="J22" i="1" s="1"/>
  <c r="H23" i="1"/>
  <c r="J23" i="1" s="1"/>
  <c r="H25" i="1"/>
  <c r="J25" i="1" s="1"/>
  <c r="H10" i="1"/>
  <c r="J10" i="1" s="1"/>
  <c r="H28" i="1"/>
  <c r="J28" i="1" s="1"/>
  <c r="H17" i="1"/>
  <c r="J17" i="1" s="1"/>
  <c r="H15" i="1"/>
  <c r="J15" i="1" s="1"/>
  <c r="H18" i="1"/>
  <c r="J18" i="1" s="1"/>
  <c r="H13" i="1"/>
  <c r="J13" i="1" s="1"/>
  <c r="H9" i="1"/>
  <c r="J9" i="1" s="1"/>
  <c r="H6" i="1"/>
  <c r="J6" i="1" s="1"/>
  <c r="H19" i="1"/>
  <c r="J19" i="1" s="1"/>
  <c r="H24" i="1"/>
  <c r="J24" i="1" s="1"/>
  <c r="H5" i="1"/>
  <c r="J5" i="1" s="1"/>
  <c r="H21" i="1"/>
  <c r="J21" i="1" s="1"/>
  <c r="H20" i="1"/>
  <c r="J20" i="1" s="1"/>
  <c r="H14" i="1"/>
  <c r="J14" i="1" s="1"/>
  <c r="H7" i="1"/>
  <c r="J7" i="1" s="1"/>
  <c r="H29" i="1"/>
  <c r="J29" i="1" s="1"/>
  <c r="H16" i="1"/>
  <c r="J16" i="1" s="1"/>
  <c r="H26" i="1"/>
  <c r="J26" i="1" s="1"/>
  <c r="H4" i="1"/>
  <c r="J4" i="1" s="1"/>
  <c r="H32" i="1"/>
  <c r="J32" i="1" s="1"/>
  <c r="H11" i="1"/>
  <c r="J11" i="1" s="1"/>
  <c r="H3" i="1"/>
  <c r="J3" i="1" s="1"/>
  <c r="H31" i="1"/>
  <c r="J31" i="1" s="1"/>
  <c r="H27" i="1"/>
  <c r="J27" i="1" s="1"/>
  <c r="H12" i="1"/>
  <c r="J12" i="1" s="1"/>
  <c r="H30" i="1"/>
  <c r="J30" i="1" s="1"/>
  <c r="E33" i="1"/>
  <c r="F33" i="1"/>
  <c r="G33" i="1"/>
  <c r="D33" i="1"/>
  <c r="I26" i="1" l="1"/>
  <c r="I24" i="1"/>
  <c r="I31" i="1"/>
  <c r="I7" i="1"/>
  <c r="I9" i="1"/>
  <c r="I23" i="1"/>
  <c r="B6" i="2"/>
  <c r="C6" i="2" s="1"/>
  <c r="B5" i="2"/>
  <c r="C5" i="2" s="1"/>
  <c r="B8" i="2"/>
  <c r="C8" i="2" s="1"/>
  <c r="B9" i="2"/>
  <c r="C9" i="2" s="1"/>
  <c r="B7" i="2"/>
  <c r="C7" i="2" s="1"/>
  <c r="I3" i="1"/>
  <c r="I14" i="1"/>
  <c r="I13" i="1"/>
  <c r="I22" i="1"/>
  <c r="I4" i="1"/>
  <c r="I5" i="1"/>
  <c r="I17" i="1"/>
  <c r="I8" i="1"/>
  <c r="I27" i="1"/>
  <c r="I32" i="1"/>
  <c r="I29" i="1"/>
  <c r="I21" i="1"/>
  <c r="I6" i="1"/>
  <c r="I15" i="1"/>
  <c r="I25" i="1"/>
  <c r="I12" i="1"/>
  <c r="I11" i="1"/>
  <c r="I16" i="1"/>
  <c r="I20" i="1"/>
  <c r="I19" i="1"/>
  <c r="I18" i="1"/>
  <c r="I10" i="1"/>
  <c r="B4" i="2" l="1"/>
  <c r="C4" i="2" s="1"/>
  <c r="B3" i="2"/>
  <c r="C3" i="2" s="1"/>
</calcChain>
</file>

<file path=xl/sharedStrings.xml><?xml version="1.0" encoding="utf-8"?>
<sst xmlns="http://schemas.openxmlformats.org/spreadsheetml/2006/main" count="146" uniqueCount="70">
  <si>
    <t>Philosophie</t>
  </si>
  <si>
    <t>Tebi</t>
  </si>
  <si>
    <t>Benoît</t>
  </si>
  <si>
    <t>Daminmu</t>
  </si>
  <si>
    <t>Antoine</t>
  </si>
  <si>
    <t>Ranboman</t>
  </si>
  <si>
    <t>Françoise</t>
  </si>
  <si>
    <t>Ronsin</t>
  </si>
  <si>
    <t>Ruvou</t>
  </si>
  <si>
    <t>Michel</t>
  </si>
  <si>
    <t>Fecanvo</t>
  </si>
  <si>
    <t>Doriane</t>
  </si>
  <si>
    <t>Tagunin</t>
  </si>
  <si>
    <t>Emilie</t>
  </si>
  <si>
    <t>Mindu</t>
  </si>
  <si>
    <t>Amandine</t>
  </si>
  <si>
    <t>Masevi</t>
  </si>
  <si>
    <t>Jacques</t>
  </si>
  <si>
    <t>Ninnevou</t>
  </si>
  <si>
    <t>Sylvie</t>
  </si>
  <si>
    <t>Lofovin</t>
  </si>
  <si>
    <t>Defeme</t>
  </si>
  <si>
    <t>Comolu</t>
  </si>
  <si>
    <t>Bruno</t>
  </si>
  <si>
    <t>Nonrevou</t>
  </si>
  <si>
    <t>Pierre</t>
  </si>
  <si>
    <t>Rorou</t>
  </si>
  <si>
    <t>Martine</t>
  </si>
  <si>
    <t>Canpinpa</t>
  </si>
  <si>
    <t>Julien</t>
  </si>
  <si>
    <t>Pinsinmo</t>
  </si>
  <si>
    <t>Sarah</t>
  </si>
  <si>
    <t>Pinbirou</t>
  </si>
  <si>
    <t>Lolounan</t>
  </si>
  <si>
    <t>Anthony</t>
  </si>
  <si>
    <t>Covi</t>
  </si>
  <si>
    <t>Loïc</t>
  </si>
  <si>
    <t>Tanton</t>
  </si>
  <si>
    <t>Georges</t>
  </si>
  <si>
    <t>Mavo</t>
  </si>
  <si>
    <t>Gilbert</t>
  </si>
  <si>
    <t>Souco</t>
  </si>
  <si>
    <t>Gérard</t>
  </si>
  <si>
    <t>Bansinnin</t>
  </si>
  <si>
    <t>Voga</t>
  </si>
  <si>
    <t>Patrick</t>
  </si>
  <si>
    <t>Ginlin</t>
  </si>
  <si>
    <t>Bernard</t>
  </si>
  <si>
    <t>Bagonnu</t>
  </si>
  <si>
    <t>Tito</t>
  </si>
  <si>
    <t>Paul</t>
  </si>
  <si>
    <t>Soudugi</t>
  </si>
  <si>
    <t>Lilo</t>
  </si>
  <si>
    <t>Coefficient</t>
  </si>
  <si>
    <t>Anglais</t>
  </si>
  <si>
    <t>Mathématiques</t>
  </si>
  <si>
    <t>Informatique</t>
  </si>
  <si>
    <t>Moyenne</t>
  </si>
  <si>
    <t>Nbr etu</t>
  </si>
  <si>
    <t>Nbr</t>
  </si>
  <si>
    <t>%</t>
  </si>
  <si>
    <t>Admis</t>
  </si>
  <si>
    <t>Ajourné</t>
  </si>
  <si>
    <t>P</t>
  </si>
  <si>
    <t>AB</t>
  </si>
  <si>
    <t>B</t>
  </si>
  <si>
    <t>TB</t>
  </si>
  <si>
    <t>E</t>
  </si>
  <si>
    <t>Groupe A</t>
  </si>
  <si>
    <t>Groupe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</si>
</sst>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1481D"/>
        <bgColor indexed="64"/>
      </patternFill>
    </fill>
    <fill>
      <patternFill patternType="solid">
        <fgColor rgb="FFBBB1AA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0" fontId="2" fillId="2" borderId="0" xfId="0" applyFont="1" applyFill="1"/>
    <xf numFmtId="0" fontId="1" fillId="3" borderId="0" xfId="0" applyFont="1" applyFill="1" applyAlignment="1">
      <alignment vertical="center"/>
    </xf>
    <xf numFmtId="0" fontId="0" fillId="3" borderId="0" xfId="0" applyFill="1"/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4" borderId="0" xfId="0" applyFont="1" applyFill="1" applyAlignment="1">
      <alignment horizontal="center" vertical="center" wrapText="1"/>
    </xf>
    <xf numFmtId="10" fontId="0" fillId="5" borderId="0" xfId="0" applyNumberFormat="1" applyFill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/>
    </xf>
    <xf numFmtId="0" fontId="2" fillId="6" borderId="0" xfId="0" applyFont="1" applyFill="1" applyAlignment="1">
      <alignment horizontal="center"/>
    </xf>
  </cellXfs>
  <cellStyles count="1">
    <cellStyle name="Normal" xfId="0" builtinId="0"/>
  </cellStyles>
  <dxfs count="8"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 tint="-0.14996795556505021"/>
      </font>
      <fill>
        <patternFill>
          <bgColor theme="0" tint="-0.34998626667073579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 tint="-0.14996795556505021"/>
      </font>
      <fill>
        <patternFill>
          <bgColor theme="0" tint="-0.34998626667073579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 tint="-0.14996795556505021"/>
      </font>
      <fill>
        <patternFill>
          <bgColor theme="0" tint="-0.34998626667073579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 tint="-0.14996795556505021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724-4D01-84B4-C7550AA6DCCA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724-4D01-84B4-C7550AA6DC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Statistiques!$A$3:$A$4</c:f>
              <c:strCache>
                <c:ptCount val="2"/>
                <c:pt idx="0">
                  <c:v>Admis</c:v>
                </c:pt>
                <c:pt idx="1">
                  <c:v>Ajourné</c:v>
                </c:pt>
              </c:strCache>
            </c:strRef>
          </c:cat>
          <c:val>
            <c:numRef>
              <c:f>Statistiques!$B$3:$B$4</c:f>
              <c:numCache>
                <c:formatCode>General</c:formatCode>
                <c:ptCount val="2"/>
                <c:pt idx="0">
                  <c:v>24</c:v>
                </c:pt>
                <c:pt idx="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24-4D01-84B4-C7550AA6DCC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répartition</a:t>
            </a:r>
            <a:r>
              <a:rPr lang="fr-FR" baseline="0"/>
              <a:t> des mentions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534-4F2B-B143-834441B6692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534-4F2B-B143-834441B66924}"/>
              </c:ext>
            </c:extLst>
          </c:dPt>
          <c:dPt>
            <c:idx val="2"/>
            <c:bubble3D val="0"/>
            <c:explosion val="3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534-4F2B-B143-834441B66924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534-4F2B-B143-834441B66924}"/>
              </c:ext>
            </c:extLst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534-4F2B-B143-834441B66924}"/>
              </c:ext>
            </c:extLst>
          </c:dPt>
          <c:dPt>
            <c:idx val="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534-4F2B-B143-834441B66924}"/>
              </c:ext>
            </c:extLst>
          </c:dPt>
          <c:dPt>
            <c:idx val="6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534-4F2B-B143-834441B66924}"/>
              </c:ext>
            </c:extLst>
          </c:dPt>
          <c:cat>
            <c:strRef>
              <c:f>Statistiques!$A$4:$A$9</c:f>
              <c:strCache>
                <c:ptCount val="6"/>
                <c:pt idx="0">
                  <c:v>Ajourné</c:v>
                </c:pt>
                <c:pt idx="1">
                  <c:v>P</c:v>
                </c:pt>
                <c:pt idx="2">
                  <c:v>AB</c:v>
                </c:pt>
                <c:pt idx="3">
                  <c:v>B</c:v>
                </c:pt>
                <c:pt idx="4">
                  <c:v>TB</c:v>
                </c:pt>
                <c:pt idx="5">
                  <c:v>E</c:v>
                </c:pt>
              </c:strCache>
            </c:strRef>
          </c:cat>
          <c:val>
            <c:numRef>
              <c:f>Statistiques!$B$4:$B$9</c:f>
              <c:numCache>
                <c:formatCode>General</c:formatCode>
                <c:ptCount val="6"/>
                <c:pt idx="0">
                  <c:v>6</c:v>
                </c:pt>
                <c:pt idx="1">
                  <c:v>7</c:v>
                </c:pt>
                <c:pt idx="2">
                  <c:v>11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34-4F2B-B143-834441B66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5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Statistiques!$B$1</c:f>
              <c:strCache>
                <c:ptCount val="1"/>
                <c:pt idx="0">
                  <c:v>Groupe 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Statistiques!$A$4:$A$9</c:f>
              <c:strCache>
                <c:ptCount val="6"/>
                <c:pt idx="0">
                  <c:v>Ajourné</c:v>
                </c:pt>
                <c:pt idx="1">
                  <c:v>P</c:v>
                </c:pt>
                <c:pt idx="2">
                  <c:v>AB</c:v>
                </c:pt>
                <c:pt idx="3">
                  <c:v>B</c:v>
                </c:pt>
                <c:pt idx="4">
                  <c:v>TB</c:v>
                </c:pt>
                <c:pt idx="5">
                  <c:v>E</c:v>
                </c:pt>
              </c:strCache>
            </c:strRef>
          </c:cat>
          <c:val>
            <c:numRef>
              <c:f>Statistiques!$B$4:$B$9</c:f>
              <c:numCache>
                <c:formatCode>General</c:formatCode>
                <c:ptCount val="6"/>
                <c:pt idx="0">
                  <c:v>6</c:v>
                </c:pt>
                <c:pt idx="1">
                  <c:v>7</c:v>
                </c:pt>
                <c:pt idx="2">
                  <c:v>11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4A-420C-9419-2D7BDD520B2F}"/>
            </c:ext>
          </c:extLst>
        </c:ser>
        <c:ser>
          <c:idx val="1"/>
          <c:order val="1"/>
          <c:tx>
            <c:strRef>
              <c:f>Statistiques!$D$1</c:f>
              <c:strCache>
                <c:ptCount val="1"/>
                <c:pt idx="0">
                  <c:v>Groupe B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Statistiques!$A$4:$A$9</c:f>
              <c:strCache>
                <c:ptCount val="6"/>
                <c:pt idx="0">
                  <c:v>Ajourné</c:v>
                </c:pt>
                <c:pt idx="1">
                  <c:v>P</c:v>
                </c:pt>
                <c:pt idx="2">
                  <c:v>AB</c:v>
                </c:pt>
                <c:pt idx="3">
                  <c:v>B</c:v>
                </c:pt>
                <c:pt idx="4">
                  <c:v>TB</c:v>
                </c:pt>
                <c:pt idx="5">
                  <c:v>E</c:v>
                </c:pt>
              </c:strCache>
            </c:strRef>
          </c:cat>
          <c:val>
            <c:numRef>
              <c:f>Statistiques!$D$4:$D$9</c:f>
              <c:numCache>
                <c:formatCode>General</c:formatCode>
                <c:ptCount val="6"/>
                <c:pt idx="0">
                  <c:v>10</c:v>
                </c:pt>
                <c:pt idx="1">
                  <c:v>5</c:v>
                </c:pt>
                <c:pt idx="2">
                  <c:v>8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4A-420C-9419-2D7BDD520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4503392"/>
        <c:axId val="194503952"/>
      </c:barChart>
      <c:catAx>
        <c:axId val="19450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503952"/>
        <c:crosses val="autoZero"/>
        <c:auto val="1"/>
        <c:lblAlgn val="ctr"/>
        <c:lblOffset val="100"/>
        <c:noMultiLvlLbl val="0"/>
      </c:catAx>
      <c:valAx>
        <c:axId val="19450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50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83128</xdr:rowOff>
    </xdr:from>
    <xdr:to>
      <xdr:col>4</xdr:col>
      <xdr:colOff>415636</xdr:colOff>
      <xdr:row>25</xdr:row>
      <xdr:rowOff>159328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419100</xdr:colOff>
      <xdr:row>1</xdr:row>
      <xdr:rowOff>142875</xdr:rowOff>
    </xdr:from>
    <xdr:to>
      <xdr:col>11</xdr:col>
      <xdr:colOff>419100</xdr:colOff>
      <xdr:row>16</xdr:row>
      <xdr:rowOff>28575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328612</xdr:colOff>
      <xdr:row>16</xdr:row>
      <xdr:rowOff>171450</xdr:rowOff>
    </xdr:from>
    <xdr:to>
      <xdr:col>11</xdr:col>
      <xdr:colOff>328612</xdr:colOff>
      <xdr:row>31</xdr:row>
      <xdr:rowOff>57150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J136"/>
  <sheetViews>
    <sheetView zoomScaleNormal="100" workbookViewId="0">
      <selection activeCell="J35" sqref="J35"/>
    </sheetView>
  </sheetViews>
  <sheetFormatPr baseColWidth="10" defaultRowHeight="15" x14ac:dyDescent="0.25"/>
  <cols>
    <col min="1" max="1" width="3" bestFit="1" customWidth="1"/>
    <col min="4" max="7" width="11.42578125" style="12"/>
    <col min="8" max="8" width="11.42578125" style="15"/>
    <col min="9" max="9" width="8.140625" bestFit="1" customWidth="1"/>
    <col min="10" max="10" width="3.42578125" bestFit="1" customWidth="1"/>
  </cols>
  <sheetData>
    <row r="1" spans="1:10" ht="15.75" x14ac:dyDescent="0.25">
      <c r="A1" s="2"/>
      <c r="B1" s="4"/>
      <c r="C1" s="4"/>
      <c r="D1" s="7" t="s">
        <v>0</v>
      </c>
      <c r="E1" s="7" t="s">
        <v>54</v>
      </c>
      <c r="F1" s="7" t="s">
        <v>55</v>
      </c>
      <c r="G1" s="7" t="s">
        <v>56</v>
      </c>
      <c r="H1" s="8" t="s">
        <v>57</v>
      </c>
      <c r="I1" s="4"/>
      <c r="J1" s="4"/>
    </row>
    <row r="2" spans="1:10" ht="15.75" x14ac:dyDescent="0.25">
      <c r="A2" s="2"/>
      <c r="B2" s="3" t="s">
        <v>53</v>
      </c>
      <c r="C2" s="4"/>
      <c r="D2" s="8">
        <v>4</v>
      </c>
      <c r="E2" s="8">
        <v>2</v>
      </c>
      <c r="F2" s="8">
        <v>3</v>
      </c>
      <c r="G2" s="8">
        <v>6</v>
      </c>
      <c r="H2" s="8"/>
      <c r="I2" s="4"/>
      <c r="J2" s="4"/>
    </row>
    <row r="3" spans="1:10" ht="15.75" x14ac:dyDescent="0.25">
      <c r="A3">
        <v>1</v>
      </c>
      <c r="B3" s="1" t="s">
        <v>48</v>
      </c>
      <c r="C3" s="1" t="s">
        <v>40</v>
      </c>
      <c r="D3" s="9">
        <v>15</v>
      </c>
      <c r="E3" s="9">
        <v>14</v>
      </c>
      <c r="F3" s="9">
        <v>13</v>
      </c>
      <c r="G3" s="9">
        <v>8</v>
      </c>
      <c r="H3" s="13">
        <f t="shared" ref="H3:H32" si="0">(D3*$D$2+E3*$E$2+F3*$F$2+G3*$G$2)/($D$2+$E$2+$F$2+$G$2)</f>
        <v>11.666666666666666</v>
      </c>
      <c r="I3" t="str">
        <f t="shared" ref="I3:I32" si="1">IF(H3&gt;=10,"Admis","Ajourné")</f>
        <v>Admis</v>
      </c>
      <c r="J3" t="str">
        <f t="shared" ref="J3:J32" si="2">IF(H3&lt;10,"",IF(H3&lt;12,"P",IF(H3&lt;14,"AB",IF(H3&lt;16,"B",IF(H3&lt;18,"TB","E")))))</f>
        <v>P</v>
      </c>
    </row>
    <row r="4" spans="1:10" ht="15.75" x14ac:dyDescent="0.25">
      <c r="A4">
        <v>2</v>
      </c>
      <c r="B4" s="5" t="s">
        <v>43</v>
      </c>
      <c r="C4" s="5" t="s">
        <v>13</v>
      </c>
      <c r="D4" s="10">
        <v>11.5</v>
      </c>
      <c r="E4" s="10">
        <v>9.5</v>
      </c>
      <c r="F4" s="10">
        <v>14.5</v>
      </c>
      <c r="G4" s="10">
        <v>12</v>
      </c>
      <c r="H4" s="14">
        <f t="shared" si="0"/>
        <v>12.033333333333333</v>
      </c>
      <c r="I4" s="6" t="str">
        <f t="shared" si="1"/>
        <v>Admis</v>
      </c>
      <c r="J4" s="6" t="str">
        <f t="shared" si="2"/>
        <v>AB</v>
      </c>
    </row>
    <row r="5" spans="1:10" ht="15.75" x14ac:dyDescent="0.25">
      <c r="A5">
        <v>3</v>
      </c>
      <c r="B5" s="1" t="s">
        <v>28</v>
      </c>
      <c r="C5" s="1" t="s">
        <v>29</v>
      </c>
      <c r="D5" s="9">
        <v>7</v>
      </c>
      <c r="E5" s="9">
        <v>8</v>
      </c>
      <c r="F5" s="9">
        <v>11</v>
      </c>
      <c r="G5" s="9">
        <v>7</v>
      </c>
      <c r="H5" s="13">
        <f t="shared" si="0"/>
        <v>7.9333333333333336</v>
      </c>
      <c r="I5" t="str">
        <f t="shared" si="1"/>
        <v>Ajourné</v>
      </c>
      <c r="J5" t="str">
        <f t="shared" si="2"/>
        <v/>
      </c>
    </row>
    <row r="6" spans="1:10" ht="15.75" x14ac:dyDescent="0.25">
      <c r="A6">
        <v>4</v>
      </c>
      <c r="B6" s="5" t="s">
        <v>22</v>
      </c>
      <c r="C6" s="5" t="s">
        <v>23</v>
      </c>
      <c r="D6" s="10">
        <v>8</v>
      </c>
      <c r="E6" s="10">
        <v>10</v>
      </c>
      <c r="F6" s="10">
        <v>9</v>
      </c>
      <c r="G6" s="10">
        <v>12</v>
      </c>
      <c r="H6" s="14">
        <f t="shared" si="0"/>
        <v>10.066666666666666</v>
      </c>
      <c r="I6" s="6" t="str">
        <f t="shared" si="1"/>
        <v>Admis</v>
      </c>
      <c r="J6" s="6" t="str">
        <f t="shared" si="2"/>
        <v>P</v>
      </c>
    </row>
    <row r="7" spans="1:10" ht="15.75" x14ac:dyDescent="0.25">
      <c r="A7">
        <v>5</v>
      </c>
      <c r="B7" s="1" t="s">
        <v>35</v>
      </c>
      <c r="C7" s="1" t="s">
        <v>36</v>
      </c>
      <c r="D7" s="9">
        <v>12</v>
      </c>
      <c r="E7" s="9">
        <v>11</v>
      </c>
      <c r="F7" s="9">
        <v>7</v>
      </c>
      <c r="G7" s="9">
        <v>15</v>
      </c>
      <c r="H7" s="13">
        <f t="shared" si="0"/>
        <v>12.066666666666666</v>
      </c>
      <c r="I7" t="str">
        <f t="shared" si="1"/>
        <v>Admis</v>
      </c>
      <c r="J7" t="str">
        <f t="shared" si="2"/>
        <v>AB</v>
      </c>
    </row>
    <row r="8" spans="1:10" ht="15.75" x14ac:dyDescent="0.25">
      <c r="A8">
        <v>6</v>
      </c>
      <c r="B8" s="5" t="s">
        <v>3</v>
      </c>
      <c r="C8" s="5" t="s">
        <v>4</v>
      </c>
      <c r="D8" s="10">
        <v>12</v>
      </c>
      <c r="E8" s="10">
        <v>8</v>
      </c>
      <c r="F8" s="10">
        <v>11</v>
      </c>
      <c r="G8" s="10">
        <v>8</v>
      </c>
      <c r="H8" s="14">
        <f t="shared" si="0"/>
        <v>9.6666666666666661</v>
      </c>
      <c r="I8" s="6" t="str">
        <f t="shared" si="1"/>
        <v>Ajourné</v>
      </c>
      <c r="J8" s="6" t="str">
        <f t="shared" si="2"/>
        <v/>
      </c>
    </row>
    <row r="9" spans="1:10" ht="15.75" x14ac:dyDescent="0.25">
      <c r="A9">
        <v>7</v>
      </c>
      <c r="B9" s="1" t="s">
        <v>21</v>
      </c>
      <c r="C9" s="1" t="s">
        <v>4</v>
      </c>
      <c r="D9" s="9">
        <v>11</v>
      </c>
      <c r="E9" s="9">
        <v>8</v>
      </c>
      <c r="F9" s="9">
        <v>11</v>
      </c>
      <c r="G9" s="9">
        <v>11.5</v>
      </c>
      <c r="H9" s="13">
        <f t="shared" si="0"/>
        <v>10.8</v>
      </c>
      <c r="I9" t="str">
        <f t="shared" si="1"/>
        <v>Admis</v>
      </c>
      <c r="J9" t="str">
        <f t="shared" si="2"/>
        <v>P</v>
      </c>
    </row>
    <row r="10" spans="1:10" ht="15.75" x14ac:dyDescent="0.25">
      <c r="A10">
        <v>8</v>
      </c>
      <c r="B10" s="5" t="s">
        <v>10</v>
      </c>
      <c r="C10" s="5" t="s">
        <v>11</v>
      </c>
      <c r="D10" s="10">
        <v>11</v>
      </c>
      <c r="E10" s="10">
        <v>18</v>
      </c>
      <c r="F10" s="10">
        <v>9</v>
      </c>
      <c r="G10" s="10">
        <v>15</v>
      </c>
      <c r="H10" s="14">
        <f t="shared" si="0"/>
        <v>13.133333333333333</v>
      </c>
      <c r="I10" s="6" t="str">
        <f t="shared" si="1"/>
        <v>Admis</v>
      </c>
      <c r="J10" s="6" t="str">
        <f t="shared" si="2"/>
        <v>AB</v>
      </c>
    </row>
    <row r="11" spans="1:10" ht="15.75" x14ac:dyDescent="0.25">
      <c r="A11">
        <v>9</v>
      </c>
      <c r="B11" s="1" t="s">
        <v>46</v>
      </c>
      <c r="C11" s="1" t="s">
        <v>47</v>
      </c>
      <c r="D11" s="9">
        <v>7</v>
      </c>
      <c r="E11" s="9">
        <v>9</v>
      </c>
      <c r="F11" s="9">
        <v>19</v>
      </c>
      <c r="G11" s="9">
        <v>14</v>
      </c>
      <c r="H11" s="13">
        <f t="shared" si="0"/>
        <v>12.466666666666667</v>
      </c>
      <c r="I11" t="str">
        <f t="shared" si="1"/>
        <v>Admis</v>
      </c>
      <c r="J11" t="str">
        <f t="shared" si="2"/>
        <v>AB</v>
      </c>
    </row>
    <row r="12" spans="1:10" ht="15.75" x14ac:dyDescent="0.25">
      <c r="A12">
        <v>10</v>
      </c>
      <c r="B12" s="5" t="s">
        <v>52</v>
      </c>
      <c r="C12" s="5" t="s">
        <v>17</v>
      </c>
      <c r="D12" s="10">
        <v>10.5</v>
      </c>
      <c r="E12" s="10">
        <v>12</v>
      </c>
      <c r="F12" s="10">
        <v>9</v>
      </c>
      <c r="G12" s="10">
        <v>16</v>
      </c>
      <c r="H12" s="14">
        <f t="shared" si="0"/>
        <v>12.6</v>
      </c>
      <c r="I12" s="6" t="str">
        <f t="shared" si="1"/>
        <v>Admis</v>
      </c>
      <c r="J12" s="6" t="str">
        <f t="shared" si="2"/>
        <v>AB</v>
      </c>
    </row>
    <row r="13" spans="1:10" ht="15.75" x14ac:dyDescent="0.25">
      <c r="A13">
        <v>11</v>
      </c>
      <c r="B13" s="1" t="s">
        <v>20</v>
      </c>
      <c r="C13" s="1" t="s">
        <v>4</v>
      </c>
      <c r="D13" s="9">
        <v>6.5</v>
      </c>
      <c r="E13" s="9">
        <v>11.5</v>
      </c>
      <c r="F13" s="9">
        <v>12</v>
      </c>
      <c r="G13" s="9">
        <v>13</v>
      </c>
      <c r="H13" s="13">
        <f t="shared" si="0"/>
        <v>10.866666666666667</v>
      </c>
      <c r="I13" t="str">
        <f t="shared" si="1"/>
        <v>Admis</v>
      </c>
      <c r="J13" t="str">
        <f t="shared" si="2"/>
        <v>P</v>
      </c>
    </row>
    <row r="14" spans="1:10" ht="15.75" x14ac:dyDescent="0.25">
      <c r="A14">
        <v>12</v>
      </c>
      <c r="B14" s="5" t="s">
        <v>33</v>
      </c>
      <c r="C14" s="5" t="s">
        <v>34</v>
      </c>
      <c r="D14" s="10">
        <v>9</v>
      </c>
      <c r="E14" s="10">
        <v>8</v>
      </c>
      <c r="F14" s="10">
        <v>18</v>
      </c>
      <c r="G14" s="10">
        <v>7</v>
      </c>
      <c r="H14" s="14">
        <f t="shared" si="0"/>
        <v>9.8666666666666671</v>
      </c>
      <c r="I14" s="6" t="str">
        <f t="shared" si="1"/>
        <v>Ajourné</v>
      </c>
      <c r="J14" s="6" t="str">
        <f t="shared" si="2"/>
        <v/>
      </c>
    </row>
    <row r="15" spans="1:10" ht="15.75" x14ac:dyDescent="0.25">
      <c r="A15">
        <v>13</v>
      </c>
      <c r="B15" s="1" t="s">
        <v>16</v>
      </c>
      <c r="C15" s="1" t="s">
        <v>17</v>
      </c>
      <c r="D15" s="9">
        <v>5.5</v>
      </c>
      <c r="E15" s="9">
        <v>9.5</v>
      </c>
      <c r="F15" s="9">
        <v>7</v>
      </c>
      <c r="G15" s="9">
        <v>9</v>
      </c>
      <c r="H15" s="13">
        <f t="shared" si="0"/>
        <v>7.7333333333333334</v>
      </c>
      <c r="I15" t="str">
        <f t="shared" si="1"/>
        <v>Ajourné</v>
      </c>
      <c r="J15" t="str">
        <f t="shared" si="2"/>
        <v/>
      </c>
    </row>
    <row r="16" spans="1:10" ht="15.75" x14ac:dyDescent="0.25">
      <c r="A16">
        <v>14</v>
      </c>
      <c r="B16" s="5" t="s">
        <v>39</v>
      </c>
      <c r="C16" s="5" t="s">
        <v>40</v>
      </c>
      <c r="D16" s="10">
        <v>7</v>
      </c>
      <c r="E16" s="10">
        <v>10</v>
      </c>
      <c r="F16" s="10">
        <v>5.5</v>
      </c>
      <c r="G16" s="10">
        <v>12.5</v>
      </c>
      <c r="H16" s="14">
        <f t="shared" si="0"/>
        <v>9.3000000000000007</v>
      </c>
      <c r="I16" s="6" t="str">
        <f t="shared" si="1"/>
        <v>Ajourné</v>
      </c>
      <c r="J16" s="6" t="str">
        <f t="shared" si="2"/>
        <v/>
      </c>
    </row>
    <row r="17" spans="1:10" ht="15.75" x14ac:dyDescent="0.25">
      <c r="A17">
        <v>15</v>
      </c>
      <c r="B17" s="1" t="s">
        <v>14</v>
      </c>
      <c r="C17" s="1" t="s">
        <v>15</v>
      </c>
      <c r="D17" s="9">
        <v>13</v>
      </c>
      <c r="E17" s="9">
        <v>12</v>
      </c>
      <c r="F17" s="9">
        <v>8</v>
      </c>
      <c r="G17" s="9">
        <v>14</v>
      </c>
      <c r="H17" s="13">
        <f t="shared" si="0"/>
        <v>12.266666666666667</v>
      </c>
      <c r="I17" t="str">
        <f t="shared" si="1"/>
        <v>Admis</v>
      </c>
      <c r="J17" t="str">
        <f t="shared" si="2"/>
        <v>AB</v>
      </c>
    </row>
    <row r="18" spans="1:10" ht="15.75" x14ac:dyDescent="0.25">
      <c r="A18">
        <v>16</v>
      </c>
      <c r="B18" s="5" t="s">
        <v>18</v>
      </c>
      <c r="C18" s="5" t="s">
        <v>19</v>
      </c>
      <c r="D18" s="10">
        <v>19</v>
      </c>
      <c r="E18" s="10">
        <v>17</v>
      </c>
      <c r="F18" s="10">
        <v>18</v>
      </c>
      <c r="G18" s="10">
        <v>18</v>
      </c>
      <c r="H18" s="14">
        <f t="shared" si="0"/>
        <v>18.133333333333333</v>
      </c>
      <c r="I18" s="6" t="str">
        <f t="shared" si="1"/>
        <v>Admis</v>
      </c>
      <c r="J18" s="6" t="str">
        <f t="shared" si="2"/>
        <v>E</v>
      </c>
    </row>
    <row r="19" spans="1:10" ht="15.75" x14ac:dyDescent="0.25">
      <c r="A19">
        <v>17</v>
      </c>
      <c r="B19" s="1" t="s">
        <v>24</v>
      </c>
      <c r="C19" s="1" t="s">
        <v>25</v>
      </c>
      <c r="D19" s="9">
        <v>14</v>
      </c>
      <c r="E19" s="9">
        <v>13</v>
      </c>
      <c r="F19" s="9">
        <v>8</v>
      </c>
      <c r="G19" s="9">
        <v>13</v>
      </c>
      <c r="H19" s="13">
        <f t="shared" si="0"/>
        <v>12.266666666666667</v>
      </c>
      <c r="I19" t="str">
        <f t="shared" si="1"/>
        <v>Admis</v>
      </c>
      <c r="J19" t="str">
        <f t="shared" si="2"/>
        <v>AB</v>
      </c>
    </row>
    <row r="20" spans="1:10" ht="15.75" x14ac:dyDescent="0.25">
      <c r="A20">
        <v>18</v>
      </c>
      <c r="B20" s="5" t="s">
        <v>32</v>
      </c>
      <c r="C20" s="5" t="s">
        <v>27</v>
      </c>
      <c r="D20" s="10">
        <v>8</v>
      </c>
      <c r="E20" s="10">
        <v>10</v>
      </c>
      <c r="F20" s="10">
        <v>13</v>
      </c>
      <c r="G20" s="10">
        <v>9</v>
      </c>
      <c r="H20" s="14">
        <f t="shared" si="0"/>
        <v>9.6666666666666661</v>
      </c>
      <c r="I20" s="6" t="str">
        <f t="shared" si="1"/>
        <v>Ajourné</v>
      </c>
      <c r="J20" s="6" t="str">
        <f t="shared" si="2"/>
        <v/>
      </c>
    </row>
    <row r="21" spans="1:10" ht="15.75" x14ac:dyDescent="0.25">
      <c r="A21">
        <v>19</v>
      </c>
      <c r="B21" s="1" t="s">
        <v>30</v>
      </c>
      <c r="C21" s="1" t="s">
        <v>31</v>
      </c>
      <c r="D21" s="9">
        <v>13</v>
      </c>
      <c r="E21" s="9">
        <v>10.5</v>
      </c>
      <c r="F21" s="9">
        <v>8.5</v>
      </c>
      <c r="G21" s="9">
        <v>10.5</v>
      </c>
      <c r="H21" s="13">
        <f t="shared" si="0"/>
        <v>10.766666666666667</v>
      </c>
      <c r="I21" t="str">
        <f t="shared" si="1"/>
        <v>Admis</v>
      </c>
      <c r="J21" t="str">
        <f t="shared" si="2"/>
        <v>P</v>
      </c>
    </row>
    <row r="22" spans="1:10" ht="15.75" x14ac:dyDescent="0.25">
      <c r="A22">
        <v>20</v>
      </c>
      <c r="B22" s="5" t="s">
        <v>5</v>
      </c>
      <c r="C22" s="5" t="s">
        <v>6</v>
      </c>
      <c r="D22" s="10">
        <v>14</v>
      </c>
      <c r="E22" s="10">
        <v>11.5</v>
      </c>
      <c r="F22" s="10">
        <v>8</v>
      </c>
      <c r="G22" s="10">
        <v>17</v>
      </c>
      <c r="H22" s="14">
        <f t="shared" si="0"/>
        <v>13.666666666666666</v>
      </c>
      <c r="I22" s="6" t="str">
        <f t="shared" si="1"/>
        <v>Admis</v>
      </c>
      <c r="J22" s="6" t="str">
        <f t="shared" si="2"/>
        <v>AB</v>
      </c>
    </row>
    <row r="23" spans="1:10" ht="15.75" x14ac:dyDescent="0.25">
      <c r="A23">
        <v>21</v>
      </c>
      <c r="B23" s="1" t="s">
        <v>7</v>
      </c>
      <c r="C23" s="1" t="s">
        <v>4</v>
      </c>
      <c r="D23" s="9">
        <v>11</v>
      </c>
      <c r="E23" s="9">
        <v>7</v>
      </c>
      <c r="F23" s="9">
        <v>14</v>
      </c>
      <c r="G23" s="9">
        <v>12</v>
      </c>
      <c r="H23" s="13">
        <f t="shared" si="0"/>
        <v>11.466666666666667</v>
      </c>
      <c r="I23" t="str">
        <f t="shared" si="1"/>
        <v>Admis</v>
      </c>
      <c r="J23" t="str">
        <f t="shared" si="2"/>
        <v>P</v>
      </c>
    </row>
    <row r="24" spans="1:10" ht="15.75" x14ac:dyDescent="0.25">
      <c r="A24">
        <v>22</v>
      </c>
      <c r="B24" s="5" t="s">
        <v>26</v>
      </c>
      <c r="C24" s="5" t="s">
        <v>27</v>
      </c>
      <c r="D24" s="10">
        <v>17</v>
      </c>
      <c r="E24" s="10">
        <v>15</v>
      </c>
      <c r="F24" s="10">
        <v>16</v>
      </c>
      <c r="G24" s="10">
        <v>11</v>
      </c>
      <c r="H24" s="14">
        <f t="shared" si="0"/>
        <v>14.133333333333333</v>
      </c>
      <c r="I24" s="6" t="str">
        <f t="shared" si="1"/>
        <v>Admis</v>
      </c>
      <c r="J24" s="6" t="str">
        <f t="shared" si="2"/>
        <v>B</v>
      </c>
    </row>
    <row r="25" spans="1:10" ht="15.75" x14ac:dyDescent="0.25">
      <c r="A25">
        <v>23</v>
      </c>
      <c r="B25" s="1" t="s">
        <v>8</v>
      </c>
      <c r="C25" s="1" t="s">
        <v>9</v>
      </c>
      <c r="D25" s="9">
        <v>7</v>
      </c>
      <c r="E25" s="9">
        <v>11</v>
      </c>
      <c r="F25" s="9">
        <v>6</v>
      </c>
      <c r="G25" s="9">
        <v>18</v>
      </c>
      <c r="H25" s="13">
        <f t="shared" si="0"/>
        <v>11.733333333333333</v>
      </c>
      <c r="I25" t="str">
        <f t="shared" si="1"/>
        <v>Admis</v>
      </c>
      <c r="J25" t="str">
        <f t="shared" si="2"/>
        <v>P</v>
      </c>
    </row>
    <row r="26" spans="1:10" ht="15.75" x14ac:dyDescent="0.25">
      <c r="A26">
        <v>24</v>
      </c>
      <c r="B26" s="5" t="s">
        <v>41</v>
      </c>
      <c r="C26" s="5" t="s">
        <v>42</v>
      </c>
      <c r="D26" s="10">
        <v>8.5</v>
      </c>
      <c r="E26" s="10">
        <v>11</v>
      </c>
      <c r="F26" s="10">
        <v>17</v>
      </c>
      <c r="G26" s="10">
        <v>13</v>
      </c>
      <c r="H26" s="14">
        <f t="shared" si="0"/>
        <v>12.333333333333334</v>
      </c>
      <c r="I26" s="6" t="str">
        <f t="shared" si="1"/>
        <v>Admis</v>
      </c>
      <c r="J26" s="6" t="str">
        <f t="shared" si="2"/>
        <v>AB</v>
      </c>
    </row>
    <row r="27" spans="1:10" ht="15.75" x14ac:dyDescent="0.25">
      <c r="A27">
        <v>25</v>
      </c>
      <c r="B27" s="1" t="s">
        <v>51</v>
      </c>
      <c r="C27" s="1" t="s">
        <v>36</v>
      </c>
      <c r="D27" s="9">
        <v>18</v>
      </c>
      <c r="E27" s="9">
        <v>12</v>
      </c>
      <c r="F27" s="9">
        <v>11</v>
      </c>
      <c r="G27" s="9">
        <v>17</v>
      </c>
      <c r="H27" s="13">
        <f t="shared" si="0"/>
        <v>15.4</v>
      </c>
      <c r="I27" t="str">
        <f t="shared" si="1"/>
        <v>Admis</v>
      </c>
      <c r="J27" t="str">
        <f t="shared" si="2"/>
        <v>B</v>
      </c>
    </row>
    <row r="28" spans="1:10" ht="15.75" x14ac:dyDescent="0.25">
      <c r="A28">
        <v>26</v>
      </c>
      <c r="B28" s="5" t="s">
        <v>12</v>
      </c>
      <c r="C28" s="5" t="s">
        <v>13</v>
      </c>
      <c r="D28" s="10">
        <v>10.5</v>
      </c>
      <c r="E28" s="10">
        <v>7</v>
      </c>
      <c r="F28" s="10">
        <v>11</v>
      </c>
      <c r="G28" s="10">
        <v>17.5</v>
      </c>
      <c r="H28" s="14">
        <f t="shared" si="0"/>
        <v>12.933333333333334</v>
      </c>
      <c r="I28" s="6" t="str">
        <f t="shared" si="1"/>
        <v>Admis</v>
      </c>
      <c r="J28" s="6" t="str">
        <f t="shared" si="2"/>
        <v>AB</v>
      </c>
    </row>
    <row r="29" spans="1:10" ht="15.75" x14ac:dyDescent="0.25">
      <c r="A29">
        <v>27</v>
      </c>
      <c r="B29" s="1" t="s">
        <v>37</v>
      </c>
      <c r="C29" s="1" t="s">
        <v>38</v>
      </c>
      <c r="D29" s="9">
        <v>11</v>
      </c>
      <c r="E29" s="9">
        <v>8.5</v>
      </c>
      <c r="F29" s="9">
        <v>14</v>
      </c>
      <c r="G29" s="9">
        <v>14</v>
      </c>
      <c r="H29" s="13">
        <f t="shared" si="0"/>
        <v>12.466666666666667</v>
      </c>
      <c r="I29" t="str">
        <f t="shared" si="1"/>
        <v>Admis</v>
      </c>
      <c r="J29" t="str">
        <f t="shared" si="2"/>
        <v>AB</v>
      </c>
    </row>
    <row r="30" spans="1:10" ht="15.75" x14ac:dyDescent="0.25">
      <c r="A30">
        <v>28</v>
      </c>
      <c r="B30" s="5" t="s">
        <v>1</v>
      </c>
      <c r="C30" s="5" t="s">
        <v>2</v>
      </c>
      <c r="D30" s="10">
        <v>18</v>
      </c>
      <c r="E30" s="10">
        <v>12.5</v>
      </c>
      <c r="F30" s="10">
        <v>17</v>
      </c>
      <c r="G30" s="10">
        <v>13</v>
      </c>
      <c r="H30" s="14">
        <f t="shared" si="0"/>
        <v>15.066666666666666</v>
      </c>
      <c r="I30" s="6" t="str">
        <f t="shared" si="1"/>
        <v>Admis</v>
      </c>
      <c r="J30" s="6" t="str">
        <f t="shared" si="2"/>
        <v>B</v>
      </c>
    </row>
    <row r="31" spans="1:10" ht="15.75" x14ac:dyDescent="0.25">
      <c r="A31">
        <v>29</v>
      </c>
      <c r="B31" s="1" t="s">
        <v>49</v>
      </c>
      <c r="C31" s="1" t="s">
        <v>50</v>
      </c>
      <c r="D31" s="9">
        <v>16</v>
      </c>
      <c r="E31" s="9">
        <v>8</v>
      </c>
      <c r="F31" s="9">
        <v>17</v>
      </c>
      <c r="G31" s="9">
        <v>19</v>
      </c>
      <c r="H31" s="13">
        <f t="shared" si="0"/>
        <v>16.333333333333332</v>
      </c>
      <c r="I31" t="str">
        <f t="shared" si="1"/>
        <v>Admis</v>
      </c>
      <c r="J31" t="str">
        <f t="shared" si="2"/>
        <v>TB</v>
      </c>
    </row>
    <row r="32" spans="1:10" ht="15.75" x14ac:dyDescent="0.25">
      <c r="A32">
        <v>30</v>
      </c>
      <c r="B32" s="5" t="s">
        <v>44</v>
      </c>
      <c r="C32" s="5" t="s">
        <v>45</v>
      </c>
      <c r="D32" s="10">
        <v>14</v>
      </c>
      <c r="E32" s="10">
        <v>11</v>
      </c>
      <c r="F32" s="10">
        <v>12</v>
      </c>
      <c r="G32" s="10">
        <v>16.5</v>
      </c>
      <c r="H32" s="14">
        <f t="shared" si="0"/>
        <v>14.2</v>
      </c>
      <c r="I32" s="6" t="str">
        <f t="shared" si="1"/>
        <v>Admis</v>
      </c>
      <c r="J32" s="6" t="str">
        <f t="shared" si="2"/>
        <v>B</v>
      </c>
    </row>
    <row r="33" spans="1:10" ht="15.75" x14ac:dyDescent="0.25">
      <c r="A33" s="2"/>
      <c r="B33" s="3"/>
      <c r="C33" s="4"/>
      <c r="D33" s="11">
        <f>AVERAGE(D3:D32)</f>
        <v>11.5</v>
      </c>
      <c r="E33" s="11">
        <f t="shared" ref="E33:G33" si="3">AVERAGE(E3:E32)</f>
        <v>10.783333333333333</v>
      </c>
      <c r="F33" s="11">
        <f t="shared" si="3"/>
        <v>11.816666666666666</v>
      </c>
      <c r="G33" s="11">
        <f t="shared" si="3"/>
        <v>13.083333333333334</v>
      </c>
      <c r="H33" s="8"/>
      <c r="I33" s="4"/>
      <c r="J33" s="4"/>
    </row>
    <row r="34" spans="1:10" ht="15.75" x14ac:dyDescent="0.25">
      <c r="A34" s="2"/>
      <c r="B34" s="3" t="s">
        <v>58</v>
      </c>
      <c r="C34" s="4">
        <f>COUNTA(B3:B33)</f>
        <v>30</v>
      </c>
      <c r="D34" s="8"/>
      <c r="E34" s="8"/>
      <c r="F34" s="8"/>
      <c r="G34" s="8"/>
      <c r="H34" s="8"/>
      <c r="I34" s="4"/>
      <c r="J34" s="4"/>
    </row>
    <row r="67" spans="2:2" ht="15.75" x14ac:dyDescent="0.25">
      <c r="B67" s="1"/>
    </row>
    <row r="68" spans="2:2" ht="15.75" x14ac:dyDescent="0.25">
      <c r="B68" s="1"/>
    </row>
    <row r="69" spans="2:2" ht="15.75" x14ac:dyDescent="0.25">
      <c r="B69" s="1"/>
    </row>
    <row r="102" spans="2:2" ht="15.75" x14ac:dyDescent="0.25">
      <c r="B102" s="1"/>
    </row>
    <row r="135" spans="2:2" ht="15.75" x14ac:dyDescent="0.25">
      <c r="B135" s="1"/>
    </row>
    <row r="136" spans="2:2" ht="15.75" x14ac:dyDescent="0.25">
      <c r="B136" s="1"/>
    </row>
  </sheetData>
  <sheetProtection algorithmName="SHA-512" hashValue="woTqZ9sK70uFRIqzJlHIWrZURl5bP/hnXzQL4/+AYM+Uev8QH4VojsPq10WOxsOpn/XJ7B6xItrxxKp+yCRZGA==" saltValue="HdBoxRqovgJiD9msehJllA==" spinCount="100000" sheet="1" objects="1" scenarios="1"/>
  <sortState ref="B3:J32">
    <sortCondition ref="B3:B32"/>
  </sortState>
  <conditionalFormatting sqref="I3:I4">
    <cfRule type="cellIs" dxfId="7" priority="5" operator="equal">
      <formula>"Ajourné"</formula>
    </cfRule>
    <cfRule type="cellIs" dxfId="6" priority="6" operator="equal">
      <formula>"Admis"</formula>
    </cfRule>
  </conditionalFormatting>
  <conditionalFormatting sqref="I5:I32">
    <cfRule type="cellIs" dxfId="5" priority="1" operator="equal">
      <formula>"Ajourné"</formula>
    </cfRule>
    <cfRule type="cellIs" dxfId="4" priority="2" operator="equal">
      <formula>"Admis"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>&amp;LM. PERES LEBLANC&amp;C&amp;A&amp;R&amp;D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topLeftCell="D33" zoomScale="55" zoomScaleNormal="55" workbookViewId="0">
      <selection activeCell="M33" sqref="M33"/>
    </sheetView>
  </sheetViews>
  <sheetFormatPr baseColWidth="10" defaultRowHeight="15" x14ac:dyDescent="0.25"/>
  <cols>
    <col min="2" max="3" width="11.42578125" style="12"/>
  </cols>
  <sheetData>
    <row r="1" spans="1:4" x14ac:dyDescent="0.25">
      <c r="B1" s="25" t="s">
        <v>68</v>
      </c>
      <c r="D1" s="24" t="s">
        <v>69</v>
      </c>
    </row>
    <row r="2" spans="1:4" x14ac:dyDescent="0.25">
      <c r="A2" s="16"/>
      <c r="B2" s="19" t="s">
        <v>59</v>
      </c>
      <c r="C2" s="19" t="s">
        <v>60</v>
      </c>
      <c r="D2" s="19" t="s">
        <v>59</v>
      </c>
    </row>
    <row r="3" spans="1:4" x14ac:dyDescent="0.25">
      <c r="A3" s="17" t="s">
        <v>61</v>
      </c>
      <c r="B3" s="22">
        <f>COUNTIF('Carnet de notes'!I:I,A3)</f>
        <v>24</v>
      </c>
      <c r="C3" s="20">
        <f t="shared" ref="C3:C9" si="0">B3/nbr_etu</f>
        <v>0.8</v>
      </c>
      <c r="D3" s="22">
        <v>20</v>
      </c>
    </row>
    <row r="4" spans="1:4" x14ac:dyDescent="0.25">
      <c r="A4" s="18" t="s">
        <v>62</v>
      </c>
      <c r="B4" s="23">
        <f>COUNTIF('Carnet de notes'!I:I,A4)</f>
        <v>6</v>
      </c>
      <c r="C4" s="21">
        <f t="shared" si="0"/>
        <v>0.2</v>
      </c>
      <c r="D4" s="23">
        <v>10</v>
      </c>
    </row>
    <row r="5" spans="1:4" x14ac:dyDescent="0.25">
      <c r="A5" s="17" t="s">
        <v>63</v>
      </c>
      <c r="B5" s="22">
        <f>COUNTIF('Carnet de notes'!J:J,A5)</f>
        <v>7</v>
      </c>
      <c r="C5" s="20">
        <f t="shared" si="0"/>
        <v>0.23333333333333334</v>
      </c>
      <c r="D5" s="22">
        <v>5</v>
      </c>
    </row>
    <row r="6" spans="1:4" x14ac:dyDescent="0.25">
      <c r="A6" s="18" t="s">
        <v>64</v>
      </c>
      <c r="B6" s="23">
        <f>COUNTIF('Carnet de notes'!J:J,A6)</f>
        <v>11</v>
      </c>
      <c r="C6" s="21">
        <f t="shared" si="0"/>
        <v>0.36666666666666664</v>
      </c>
      <c r="D6" s="23">
        <v>8</v>
      </c>
    </row>
    <row r="7" spans="1:4" x14ac:dyDescent="0.25">
      <c r="A7" s="17" t="s">
        <v>65</v>
      </c>
      <c r="B7" s="22">
        <f>COUNTIF('Carnet de notes'!J:J,A7)</f>
        <v>4</v>
      </c>
      <c r="C7" s="20">
        <f t="shared" si="0"/>
        <v>0.13333333333333333</v>
      </c>
      <c r="D7" s="22">
        <v>4</v>
      </c>
    </row>
    <row r="8" spans="1:4" x14ac:dyDescent="0.25">
      <c r="A8" s="18" t="s">
        <v>66</v>
      </c>
      <c r="B8" s="23">
        <f>COUNTIF('Carnet de notes'!J:J,A8)</f>
        <v>1</v>
      </c>
      <c r="C8" s="21">
        <f t="shared" si="0"/>
        <v>3.3333333333333333E-2</v>
      </c>
      <c r="D8" s="23">
        <v>1</v>
      </c>
    </row>
    <row r="9" spans="1:4" x14ac:dyDescent="0.25">
      <c r="A9" s="17" t="s">
        <v>67</v>
      </c>
      <c r="B9" s="22">
        <f>COUNTIF('Carnet de notes'!J:J,A9)</f>
        <v>1</v>
      </c>
      <c r="C9" s="20">
        <f t="shared" si="0"/>
        <v>3.3333333333333333E-2</v>
      </c>
      <c r="D9" s="22">
        <v>2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Header>&amp;LM. PERES LEBLANC&amp;C&amp;A&amp;R&amp;D</oddHead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7"/>
    <pageSetUpPr fitToPage="1"/>
  </sheetPr>
  <dimension ref="A1:J136"/>
  <sheetViews>
    <sheetView tabSelected="1" zoomScaleNormal="100" workbookViewId="0">
      <selection activeCell="H42" sqref="H42"/>
    </sheetView>
  </sheetViews>
  <sheetFormatPr baseColWidth="10" defaultRowHeight="15" x14ac:dyDescent="0.25"/>
  <cols>
    <col min="1" max="1" width="3" bestFit="1" customWidth="1"/>
    <col min="4" max="7" width="11.42578125" style="12"/>
    <col min="8" max="8" width="11.42578125" style="15"/>
    <col min="9" max="9" width="8.140625" bestFit="1" customWidth="1"/>
    <col min="10" max="10" width="3.42578125" bestFit="1" customWidth="1"/>
  </cols>
  <sheetData>
    <row r="1" spans="1:10" ht="15.75" x14ac:dyDescent="0.25">
      <c r="A1" s="2"/>
      <c r="B1" s="3" t="s">
        <v>53</v>
      </c>
      <c r="C1" s="4"/>
      <c r="D1" s="8">
        <v>4</v>
      </c>
      <c r="E1" s="8">
        <v>2</v>
      </c>
      <c r="F1" s="8">
        <v>3</v>
      </c>
      <c r="G1" s="8">
        <v>6</v>
      </c>
      <c r="H1" s="8"/>
      <c r="I1" s="4"/>
      <c r="J1" s="4"/>
    </row>
    <row r="2" spans="1:10" ht="15.75" x14ac:dyDescent="0.25">
      <c r="A2" s="2"/>
      <c r="B2" s="4"/>
      <c r="C2" s="4"/>
      <c r="D2" s="7" t="s">
        <v>0</v>
      </c>
      <c r="E2" s="7" t="s">
        <v>54</v>
      </c>
      <c r="F2" s="7" t="s">
        <v>55</v>
      </c>
      <c r="G2" s="7" t="s">
        <v>56</v>
      </c>
      <c r="H2" s="8" t="s">
        <v>57</v>
      </c>
      <c r="I2" s="4"/>
      <c r="J2" s="4"/>
    </row>
    <row r="3" spans="1:10" ht="15.75" hidden="1" x14ac:dyDescent="0.25">
      <c r="A3">
        <v>1</v>
      </c>
      <c r="B3" s="1" t="s">
        <v>48</v>
      </c>
      <c r="C3" s="1" t="s">
        <v>40</v>
      </c>
      <c r="D3" s="9">
        <v>15</v>
      </c>
      <c r="E3" s="9">
        <v>14</v>
      </c>
      <c r="F3" s="9">
        <v>13</v>
      </c>
      <c r="G3" s="9">
        <v>8</v>
      </c>
      <c r="H3" s="13">
        <f t="shared" ref="H3:H32" si="0">(D3*$D$1+E3*$E$1+F3*$F$1+G3*$G$1)/($D$1+$E$1+$F$1+$G$1)</f>
        <v>11.666666666666666</v>
      </c>
      <c r="I3" t="str">
        <f t="shared" ref="I3:I32" si="1">IF(H3&gt;=10,"Admis","Ajourné")</f>
        <v>Admis</v>
      </c>
      <c r="J3" t="str">
        <f t="shared" ref="J3:J32" si="2">IF(H3&lt;10,"",IF(H3&lt;12,"P",IF(H3&lt;14,"AB",IF(H3&lt;16,"B",IF(H3&lt;18,"TB","E")))))</f>
        <v>P</v>
      </c>
    </row>
    <row r="4" spans="1:10" ht="15.75" hidden="1" x14ac:dyDescent="0.25">
      <c r="A4">
        <v>2</v>
      </c>
      <c r="B4" s="5" t="s">
        <v>43</v>
      </c>
      <c r="C4" s="5" t="s">
        <v>13</v>
      </c>
      <c r="D4" s="10">
        <v>11.5</v>
      </c>
      <c r="E4" s="10">
        <v>9.5</v>
      </c>
      <c r="F4" s="10">
        <v>14.5</v>
      </c>
      <c r="G4" s="10">
        <v>12</v>
      </c>
      <c r="H4" s="14">
        <f t="shared" si="0"/>
        <v>12.033333333333333</v>
      </c>
      <c r="I4" s="6" t="str">
        <f t="shared" si="1"/>
        <v>Admis</v>
      </c>
      <c r="J4" s="6" t="str">
        <f t="shared" si="2"/>
        <v>AB</v>
      </c>
    </row>
    <row r="5" spans="1:10" ht="15.75" hidden="1" x14ac:dyDescent="0.25">
      <c r="A5">
        <v>3</v>
      </c>
      <c r="B5" s="1" t="s">
        <v>28</v>
      </c>
      <c r="C5" s="1" t="s">
        <v>29</v>
      </c>
      <c r="D5" s="9">
        <v>7</v>
      </c>
      <c r="E5" s="9">
        <v>8</v>
      </c>
      <c r="F5" s="9">
        <v>11</v>
      </c>
      <c r="G5" s="9">
        <v>7</v>
      </c>
      <c r="H5" s="13">
        <f t="shared" si="0"/>
        <v>7.9333333333333336</v>
      </c>
      <c r="I5" t="str">
        <f t="shared" si="1"/>
        <v>Ajourné</v>
      </c>
      <c r="J5" t="str">
        <f t="shared" si="2"/>
        <v/>
      </c>
    </row>
    <row r="6" spans="1:10" ht="15.75" hidden="1" x14ac:dyDescent="0.25">
      <c r="A6">
        <v>4</v>
      </c>
      <c r="B6" s="5" t="s">
        <v>22</v>
      </c>
      <c r="C6" s="5" t="s">
        <v>23</v>
      </c>
      <c r="D6" s="10">
        <v>8</v>
      </c>
      <c r="E6" s="10">
        <v>10</v>
      </c>
      <c r="F6" s="10">
        <v>9</v>
      </c>
      <c r="G6" s="10">
        <v>12</v>
      </c>
      <c r="H6" s="14">
        <f t="shared" si="0"/>
        <v>10.066666666666666</v>
      </c>
      <c r="I6" s="6" t="str">
        <f t="shared" si="1"/>
        <v>Admis</v>
      </c>
      <c r="J6" s="6" t="str">
        <f t="shared" si="2"/>
        <v>P</v>
      </c>
    </row>
    <row r="7" spans="1:10" ht="15.75" x14ac:dyDescent="0.25">
      <c r="A7">
        <v>5</v>
      </c>
      <c r="B7" s="1" t="s">
        <v>35</v>
      </c>
      <c r="C7" s="1" t="s">
        <v>36</v>
      </c>
      <c r="D7" s="9">
        <v>12</v>
      </c>
      <c r="E7" s="9">
        <v>11</v>
      </c>
      <c r="F7" s="9">
        <v>7</v>
      </c>
      <c r="G7" s="9">
        <v>15</v>
      </c>
      <c r="H7" s="13">
        <f t="shared" si="0"/>
        <v>12.066666666666666</v>
      </c>
      <c r="I7" t="str">
        <f t="shared" si="1"/>
        <v>Admis</v>
      </c>
      <c r="J7" t="str">
        <f t="shared" si="2"/>
        <v>AB</v>
      </c>
    </row>
    <row r="8" spans="1:10" ht="15.75" hidden="1" x14ac:dyDescent="0.25">
      <c r="A8">
        <v>6</v>
      </c>
      <c r="B8" s="5" t="s">
        <v>3</v>
      </c>
      <c r="C8" s="5" t="s">
        <v>4</v>
      </c>
      <c r="D8" s="10">
        <v>12</v>
      </c>
      <c r="E8" s="10">
        <v>8</v>
      </c>
      <c r="F8" s="10">
        <v>11</v>
      </c>
      <c r="G8" s="10">
        <v>8</v>
      </c>
      <c r="H8" s="14">
        <f t="shared" si="0"/>
        <v>9.6666666666666661</v>
      </c>
      <c r="I8" s="6" t="str">
        <f t="shared" si="1"/>
        <v>Ajourné</v>
      </c>
      <c r="J8" s="6" t="str">
        <f t="shared" si="2"/>
        <v/>
      </c>
    </row>
    <row r="9" spans="1:10" ht="15.75" hidden="1" x14ac:dyDescent="0.25">
      <c r="A9">
        <v>7</v>
      </c>
      <c r="B9" s="1" t="s">
        <v>21</v>
      </c>
      <c r="C9" s="1" t="s">
        <v>4</v>
      </c>
      <c r="D9" s="9">
        <v>11</v>
      </c>
      <c r="E9" s="9">
        <v>8</v>
      </c>
      <c r="F9" s="9">
        <v>11</v>
      </c>
      <c r="G9" s="9">
        <v>11.5</v>
      </c>
      <c r="H9" s="13">
        <f t="shared" si="0"/>
        <v>10.8</v>
      </c>
      <c r="I9" t="str">
        <f t="shared" si="1"/>
        <v>Admis</v>
      </c>
      <c r="J9" t="str">
        <f t="shared" si="2"/>
        <v>P</v>
      </c>
    </row>
    <row r="10" spans="1:10" ht="15.75" x14ac:dyDescent="0.25">
      <c r="A10">
        <v>8</v>
      </c>
      <c r="B10" s="5" t="s">
        <v>10</v>
      </c>
      <c r="C10" s="5" t="s">
        <v>11</v>
      </c>
      <c r="D10" s="10">
        <v>11</v>
      </c>
      <c r="E10" s="10">
        <v>18</v>
      </c>
      <c r="F10" s="10">
        <v>9</v>
      </c>
      <c r="G10" s="10">
        <v>15</v>
      </c>
      <c r="H10" s="14">
        <f t="shared" si="0"/>
        <v>13.133333333333333</v>
      </c>
      <c r="I10" s="6" t="str">
        <f t="shared" si="1"/>
        <v>Admis</v>
      </c>
      <c r="J10" s="6" t="str">
        <f t="shared" si="2"/>
        <v>AB</v>
      </c>
    </row>
    <row r="11" spans="1:10" ht="15.75" hidden="1" x14ac:dyDescent="0.25">
      <c r="A11">
        <v>9</v>
      </c>
      <c r="B11" s="1" t="s">
        <v>46</v>
      </c>
      <c r="C11" s="1" t="s">
        <v>47</v>
      </c>
      <c r="D11" s="9">
        <v>7</v>
      </c>
      <c r="E11" s="9">
        <v>9</v>
      </c>
      <c r="F11" s="9">
        <v>19</v>
      </c>
      <c r="G11" s="9">
        <v>14</v>
      </c>
      <c r="H11" s="13">
        <f t="shared" si="0"/>
        <v>12.466666666666667</v>
      </c>
      <c r="I11" t="str">
        <f t="shared" si="1"/>
        <v>Admis</v>
      </c>
      <c r="J11" t="str">
        <f t="shared" si="2"/>
        <v>AB</v>
      </c>
    </row>
    <row r="12" spans="1:10" ht="15.75" x14ac:dyDescent="0.25">
      <c r="A12">
        <v>10</v>
      </c>
      <c r="B12" s="5" t="s">
        <v>52</v>
      </c>
      <c r="C12" s="5" t="s">
        <v>17</v>
      </c>
      <c r="D12" s="10">
        <v>10.5</v>
      </c>
      <c r="E12" s="10">
        <v>12</v>
      </c>
      <c r="F12" s="10">
        <v>9</v>
      </c>
      <c r="G12" s="10">
        <v>16</v>
      </c>
      <c r="H12" s="14">
        <f t="shared" si="0"/>
        <v>12.6</v>
      </c>
      <c r="I12" s="6" t="str">
        <f t="shared" si="1"/>
        <v>Admis</v>
      </c>
      <c r="J12" s="6" t="str">
        <f t="shared" si="2"/>
        <v>AB</v>
      </c>
    </row>
    <row r="13" spans="1:10" ht="15.75" hidden="1" x14ac:dyDescent="0.25">
      <c r="A13">
        <v>11</v>
      </c>
      <c r="B13" s="1" t="s">
        <v>20</v>
      </c>
      <c r="C13" s="1" t="s">
        <v>4</v>
      </c>
      <c r="D13" s="9">
        <v>6.5</v>
      </c>
      <c r="E13" s="9">
        <v>11.5</v>
      </c>
      <c r="F13" s="9">
        <v>12</v>
      </c>
      <c r="G13" s="9">
        <v>13</v>
      </c>
      <c r="H13" s="13">
        <f t="shared" si="0"/>
        <v>10.866666666666667</v>
      </c>
      <c r="I13" t="str">
        <f t="shared" si="1"/>
        <v>Admis</v>
      </c>
      <c r="J13" t="str">
        <f t="shared" si="2"/>
        <v>P</v>
      </c>
    </row>
    <row r="14" spans="1:10" ht="15.75" hidden="1" x14ac:dyDescent="0.25">
      <c r="A14">
        <v>12</v>
      </c>
      <c r="B14" s="5" t="s">
        <v>33</v>
      </c>
      <c r="C14" s="5" t="s">
        <v>34</v>
      </c>
      <c r="D14" s="10">
        <v>9</v>
      </c>
      <c r="E14" s="10">
        <v>8</v>
      </c>
      <c r="F14" s="10">
        <v>18</v>
      </c>
      <c r="G14" s="10">
        <v>7</v>
      </c>
      <c r="H14" s="14">
        <f t="shared" si="0"/>
        <v>9.8666666666666671</v>
      </c>
      <c r="I14" s="6" t="str">
        <f t="shared" si="1"/>
        <v>Ajourné</v>
      </c>
      <c r="J14" s="6" t="str">
        <f t="shared" si="2"/>
        <v/>
      </c>
    </row>
    <row r="15" spans="1:10" ht="15.75" hidden="1" x14ac:dyDescent="0.25">
      <c r="A15">
        <v>13</v>
      </c>
      <c r="B15" s="1" t="s">
        <v>16</v>
      </c>
      <c r="C15" s="1" t="s">
        <v>17</v>
      </c>
      <c r="D15" s="9">
        <v>5.5</v>
      </c>
      <c r="E15" s="9">
        <v>9.5</v>
      </c>
      <c r="F15" s="9">
        <v>7</v>
      </c>
      <c r="G15" s="9">
        <v>9</v>
      </c>
      <c r="H15" s="13">
        <f t="shared" si="0"/>
        <v>7.7333333333333334</v>
      </c>
      <c r="I15" t="str">
        <f t="shared" si="1"/>
        <v>Ajourné</v>
      </c>
      <c r="J15" t="str">
        <f t="shared" si="2"/>
        <v/>
      </c>
    </row>
    <row r="16" spans="1:10" ht="15.75" hidden="1" x14ac:dyDescent="0.25">
      <c r="A16">
        <v>14</v>
      </c>
      <c r="B16" s="5" t="s">
        <v>39</v>
      </c>
      <c r="C16" s="5" t="s">
        <v>40</v>
      </c>
      <c r="D16" s="10">
        <v>7</v>
      </c>
      <c r="E16" s="10">
        <v>10</v>
      </c>
      <c r="F16" s="10">
        <v>5.5</v>
      </c>
      <c r="G16" s="10">
        <v>12.5</v>
      </c>
      <c r="H16" s="14">
        <f t="shared" si="0"/>
        <v>9.3000000000000007</v>
      </c>
      <c r="I16" s="6" t="str">
        <f t="shared" si="1"/>
        <v>Ajourné</v>
      </c>
      <c r="J16" s="6" t="str">
        <f t="shared" si="2"/>
        <v/>
      </c>
    </row>
    <row r="17" spans="1:10" ht="15.75" x14ac:dyDescent="0.25">
      <c r="A17">
        <v>15</v>
      </c>
      <c r="B17" s="1" t="s">
        <v>14</v>
      </c>
      <c r="C17" s="1" t="s">
        <v>15</v>
      </c>
      <c r="D17" s="9">
        <v>13</v>
      </c>
      <c r="E17" s="9">
        <v>12</v>
      </c>
      <c r="F17" s="9">
        <v>8</v>
      </c>
      <c r="G17" s="9">
        <v>14</v>
      </c>
      <c r="H17" s="13">
        <f t="shared" si="0"/>
        <v>12.266666666666667</v>
      </c>
      <c r="I17" t="str">
        <f t="shared" si="1"/>
        <v>Admis</v>
      </c>
      <c r="J17" t="str">
        <f t="shared" si="2"/>
        <v>AB</v>
      </c>
    </row>
    <row r="18" spans="1:10" ht="15.75" hidden="1" x14ac:dyDescent="0.25">
      <c r="A18">
        <v>16</v>
      </c>
      <c r="B18" s="5" t="s">
        <v>18</v>
      </c>
      <c r="C18" s="5" t="s">
        <v>19</v>
      </c>
      <c r="D18" s="10">
        <v>19</v>
      </c>
      <c r="E18" s="10">
        <v>17</v>
      </c>
      <c r="F18" s="10">
        <v>18</v>
      </c>
      <c r="G18" s="10">
        <v>18</v>
      </c>
      <c r="H18" s="14">
        <f t="shared" si="0"/>
        <v>18.133333333333333</v>
      </c>
      <c r="I18" s="6" t="str">
        <f t="shared" si="1"/>
        <v>Admis</v>
      </c>
      <c r="J18" s="6" t="str">
        <f t="shared" si="2"/>
        <v>E</v>
      </c>
    </row>
    <row r="19" spans="1:10" ht="15.75" x14ac:dyDescent="0.25">
      <c r="A19">
        <v>17</v>
      </c>
      <c r="B19" s="1" t="s">
        <v>24</v>
      </c>
      <c r="C19" s="1" t="s">
        <v>25</v>
      </c>
      <c r="D19" s="9">
        <v>14</v>
      </c>
      <c r="E19" s="9">
        <v>13</v>
      </c>
      <c r="F19" s="9">
        <v>8</v>
      </c>
      <c r="G19" s="9">
        <v>13</v>
      </c>
      <c r="H19" s="13">
        <f t="shared" si="0"/>
        <v>12.266666666666667</v>
      </c>
      <c r="I19" t="str">
        <f t="shared" si="1"/>
        <v>Admis</v>
      </c>
      <c r="J19" t="str">
        <f t="shared" si="2"/>
        <v>AB</v>
      </c>
    </row>
    <row r="20" spans="1:10" ht="15.75" hidden="1" x14ac:dyDescent="0.25">
      <c r="A20">
        <v>18</v>
      </c>
      <c r="B20" s="5" t="s">
        <v>32</v>
      </c>
      <c r="C20" s="5" t="s">
        <v>27</v>
      </c>
      <c r="D20" s="10">
        <v>8</v>
      </c>
      <c r="E20" s="10">
        <v>10</v>
      </c>
      <c r="F20" s="10">
        <v>13</v>
      </c>
      <c r="G20" s="10">
        <v>9</v>
      </c>
      <c r="H20" s="14">
        <f t="shared" si="0"/>
        <v>9.6666666666666661</v>
      </c>
      <c r="I20" s="6" t="str">
        <f t="shared" si="1"/>
        <v>Ajourné</v>
      </c>
      <c r="J20" s="6" t="str">
        <f t="shared" si="2"/>
        <v/>
      </c>
    </row>
    <row r="21" spans="1:10" ht="15.75" x14ac:dyDescent="0.25">
      <c r="A21">
        <v>19</v>
      </c>
      <c r="B21" s="1" t="s">
        <v>30</v>
      </c>
      <c r="C21" s="1" t="s">
        <v>31</v>
      </c>
      <c r="D21" s="9">
        <v>13</v>
      </c>
      <c r="E21" s="9">
        <v>10.5</v>
      </c>
      <c r="F21" s="9">
        <v>8.5</v>
      </c>
      <c r="G21" s="9">
        <v>10.5</v>
      </c>
      <c r="H21" s="13">
        <f t="shared" si="0"/>
        <v>10.766666666666667</v>
      </c>
      <c r="I21" t="str">
        <f t="shared" si="1"/>
        <v>Admis</v>
      </c>
      <c r="J21" t="str">
        <f t="shared" si="2"/>
        <v>P</v>
      </c>
    </row>
    <row r="22" spans="1:10" ht="15.75" x14ac:dyDescent="0.25">
      <c r="A22">
        <v>20</v>
      </c>
      <c r="B22" s="5" t="s">
        <v>5</v>
      </c>
      <c r="C22" s="5" t="s">
        <v>6</v>
      </c>
      <c r="D22" s="10">
        <v>14</v>
      </c>
      <c r="E22" s="10">
        <v>11.5</v>
      </c>
      <c r="F22" s="10">
        <v>8</v>
      </c>
      <c r="G22" s="10">
        <v>17</v>
      </c>
      <c r="H22" s="14">
        <f t="shared" si="0"/>
        <v>13.666666666666666</v>
      </c>
      <c r="I22" s="6" t="str">
        <f t="shared" si="1"/>
        <v>Admis</v>
      </c>
      <c r="J22" s="6" t="str">
        <f t="shared" si="2"/>
        <v>AB</v>
      </c>
    </row>
    <row r="23" spans="1:10" ht="15.75" hidden="1" x14ac:dyDescent="0.25">
      <c r="A23">
        <v>21</v>
      </c>
      <c r="B23" s="1" t="s">
        <v>7</v>
      </c>
      <c r="C23" s="1" t="s">
        <v>4</v>
      </c>
      <c r="D23" s="9">
        <v>11</v>
      </c>
      <c r="E23" s="9">
        <v>7</v>
      </c>
      <c r="F23" s="9">
        <v>14</v>
      </c>
      <c r="G23" s="9">
        <v>12</v>
      </c>
      <c r="H23" s="13">
        <f t="shared" si="0"/>
        <v>11.466666666666667</v>
      </c>
      <c r="I23" t="str">
        <f t="shared" si="1"/>
        <v>Admis</v>
      </c>
      <c r="J23" t="str">
        <f t="shared" si="2"/>
        <v>P</v>
      </c>
    </row>
    <row r="24" spans="1:10" ht="15.75" hidden="1" x14ac:dyDescent="0.25">
      <c r="A24">
        <v>22</v>
      </c>
      <c r="B24" s="5" t="s">
        <v>26</v>
      </c>
      <c r="C24" s="5" t="s">
        <v>27</v>
      </c>
      <c r="D24" s="10">
        <v>17</v>
      </c>
      <c r="E24" s="10">
        <v>15</v>
      </c>
      <c r="F24" s="10">
        <v>16</v>
      </c>
      <c r="G24" s="10">
        <v>11</v>
      </c>
      <c r="H24" s="14">
        <f t="shared" si="0"/>
        <v>14.133333333333333</v>
      </c>
      <c r="I24" s="6" t="str">
        <f t="shared" si="1"/>
        <v>Admis</v>
      </c>
      <c r="J24" s="6" t="str">
        <f t="shared" si="2"/>
        <v>B</v>
      </c>
    </row>
    <row r="25" spans="1:10" ht="15.75" hidden="1" x14ac:dyDescent="0.25">
      <c r="A25">
        <v>23</v>
      </c>
      <c r="B25" s="1" t="s">
        <v>8</v>
      </c>
      <c r="C25" s="1" t="s">
        <v>9</v>
      </c>
      <c r="D25" s="9">
        <v>7</v>
      </c>
      <c r="E25" s="9">
        <v>11</v>
      </c>
      <c r="F25" s="9">
        <v>6</v>
      </c>
      <c r="G25" s="9">
        <v>18</v>
      </c>
      <c r="H25" s="13">
        <f t="shared" si="0"/>
        <v>11.733333333333333</v>
      </c>
      <c r="I25" t="str">
        <f t="shared" si="1"/>
        <v>Admis</v>
      </c>
      <c r="J25" t="str">
        <f t="shared" si="2"/>
        <v>P</v>
      </c>
    </row>
    <row r="26" spans="1:10" ht="15.75" hidden="1" x14ac:dyDescent="0.25">
      <c r="A26">
        <v>24</v>
      </c>
      <c r="B26" s="5" t="s">
        <v>41</v>
      </c>
      <c r="C26" s="5" t="s">
        <v>42</v>
      </c>
      <c r="D26" s="10">
        <v>8.5</v>
      </c>
      <c r="E26" s="10">
        <v>11</v>
      </c>
      <c r="F26" s="10">
        <v>17</v>
      </c>
      <c r="G26" s="10">
        <v>13</v>
      </c>
      <c r="H26" s="14">
        <f t="shared" si="0"/>
        <v>12.333333333333334</v>
      </c>
      <c r="I26" s="6" t="str">
        <f t="shared" si="1"/>
        <v>Admis</v>
      </c>
      <c r="J26" s="6" t="str">
        <f t="shared" si="2"/>
        <v>AB</v>
      </c>
    </row>
    <row r="27" spans="1:10" ht="15.75" hidden="1" x14ac:dyDescent="0.25">
      <c r="A27">
        <v>25</v>
      </c>
      <c r="B27" s="1" t="s">
        <v>51</v>
      </c>
      <c r="C27" s="1" t="s">
        <v>36</v>
      </c>
      <c r="D27" s="9">
        <v>18</v>
      </c>
      <c r="E27" s="9">
        <v>12</v>
      </c>
      <c r="F27" s="9">
        <v>11</v>
      </c>
      <c r="G27" s="9">
        <v>17</v>
      </c>
      <c r="H27" s="13">
        <f t="shared" si="0"/>
        <v>15.4</v>
      </c>
      <c r="I27" t="str">
        <f t="shared" si="1"/>
        <v>Admis</v>
      </c>
      <c r="J27" t="str">
        <f t="shared" si="2"/>
        <v>B</v>
      </c>
    </row>
    <row r="28" spans="1:10" ht="15.75" hidden="1" x14ac:dyDescent="0.25">
      <c r="A28">
        <v>26</v>
      </c>
      <c r="B28" s="5" t="s">
        <v>12</v>
      </c>
      <c r="C28" s="5" t="s">
        <v>13</v>
      </c>
      <c r="D28" s="10">
        <v>10.5</v>
      </c>
      <c r="E28" s="10">
        <v>7</v>
      </c>
      <c r="F28" s="10">
        <v>11</v>
      </c>
      <c r="G28" s="10">
        <v>17.5</v>
      </c>
      <c r="H28" s="14">
        <f t="shared" si="0"/>
        <v>12.933333333333334</v>
      </c>
      <c r="I28" s="6" t="str">
        <f t="shared" si="1"/>
        <v>Admis</v>
      </c>
      <c r="J28" s="6" t="str">
        <f t="shared" si="2"/>
        <v>AB</v>
      </c>
    </row>
    <row r="29" spans="1:10" ht="15.75" hidden="1" x14ac:dyDescent="0.25">
      <c r="A29">
        <v>27</v>
      </c>
      <c r="B29" s="1" t="s">
        <v>37</v>
      </c>
      <c r="C29" s="1" t="s">
        <v>38</v>
      </c>
      <c r="D29" s="9">
        <v>11</v>
      </c>
      <c r="E29" s="9">
        <v>8.5</v>
      </c>
      <c r="F29" s="9">
        <v>14</v>
      </c>
      <c r="G29" s="9">
        <v>14</v>
      </c>
      <c r="H29" s="13">
        <f t="shared" si="0"/>
        <v>12.466666666666667</v>
      </c>
      <c r="I29" t="str">
        <f t="shared" si="1"/>
        <v>Admis</v>
      </c>
      <c r="J29" t="str">
        <f t="shared" si="2"/>
        <v>AB</v>
      </c>
    </row>
    <row r="30" spans="1:10" ht="15.75" hidden="1" x14ac:dyDescent="0.25">
      <c r="A30">
        <v>28</v>
      </c>
      <c r="B30" s="5" t="s">
        <v>1</v>
      </c>
      <c r="C30" s="5" t="s">
        <v>2</v>
      </c>
      <c r="D30" s="10">
        <v>18</v>
      </c>
      <c r="E30" s="10">
        <v>12.5</v>
      </c>
      <c r="F30" s="10">
        <v>17</v>
      </c>
      <c r="G30" s="10">
        <v>13</v>
      </c>
      <c r="H30" s="14">
        <f t="shared" si="0"/>
        <v>15.066666666666666</v>
      </c>
      <c r="I30" s="6" t="str">
        <f t="shared" si="1"/>
        <v>Admis</v>
      </c>
      <c r="J30" s="6" t="str">
        <f t="shared" si="2"/>
        <v>B</v>
      </c>
    </row>
    <row r="31" spans="1:10" ht="15.75" hidden="1" x14ac:dyDescent="0.25">
      <c r="A31">
        <v>29</v>
      </c>
      <c r="B31" s="1" t="s">
        <v>49</v>
      </c>
      <c r="C31" s="1" t="s">
        <v>50</v>
      </c>
      <c r="D31" s="9">
        <v>16</v>
      </c>
      <c r="E31" s="9">
        <v>8</v>
      </c>
      <c r="F31" s="9">
        <v>17</v>
      </c>
      <c r="G31" s="9">
        <v>19</v>
      </c>
      <c r="H31" s="13">
        <f t="shared" si="0"/>
        <v>16.333333333333332</v>
      </c>
      <c r="I31" t="str">
        <f t="shared" si="1"/>
        <v>Admis</v>
      </c>
      <c r="J31" t="str">
        <f t="shared" si="2"/>
        <v>TB</v>
      </c>
    </row>
    <row r="32" spans="1:10" ht="15.75" hidden="1" x14ac:dyDescent="0.25">
      <c r="A32">
        <v>30</v>
      </c>
      <c r="B32" s="5" t="s">
        <v>44</v>
      </c>
      <c r="C32" s="5" t="s">
        <v>45</v>
      </c>
      <c r="D32" s="10">
        <v>14</v>
      </c>
      <c r="E32" s="10">
        <v>11</v>
      </c>
      <c r="F32" s="10">
        <v>12</v>
      </c>
      <c r="G32" s="10">
        <v>16.5</v>
      </c>
      <c r="H32" s="14">
        <f t="shared" si="0"/>
        <v>14.2</v>
      </c>
      <c r="I32" s="6" t="str">
        <f t="shared" si="1"/>
        <v>Admis</v>
      </c>
      <c r="J32" s="6" t="str">
        <f t="shared" si="2"/>
        <v>B</v>
      </c>
    </row>
    <row r="33" spans="1:10" ht="15.75" hidden="1" x14ac:dyDescent="0.25">
      <c r="A33" s="2"/>
      <c r="B33" s="3"/>
      <c r="C33" s="4"/>
      <c r="D33" s="11">
        <f>AVERAGE(D3:D32)</f>
        <v>11.5</v>
      </c>
      <c r="E33" s="11">
        <f t="shared" ref="E33:G33" si="3">AVERAGE(E3:E32)</f>
        <v>10.783333333333333</v>
      </c>
      <c r="F33" s="11">
        <f t="shared" si="3"/>
        <v>11.816666666666666</v>
      </c>
      <c r="G33" s="11">
        <f t="shared" si="3"/>
        <v>13.083333333333334</v>
      </c>
      <c r="H33" s="8"/>
      <c r="I33" s="4"/>
      <c r="J33" s="4"/>
    </row>
    <row r="34" spans="1:10" ht="15.75" hidden="1" x14ac:dyDescent="0.25">
      <c r="A34" s="2"/>
      <c r="B34" s="3" t="s">
        <v>58</v>
      </c>
      <c r="C34" s="4">
        <f>COUNTA(B3:B33)</f>
        <v>30</v>
      </c>
      <c r="D34" s="8"/>
      <c r="E34" s="8"/>
      <c r="F34" s="8"/>
      <c r="G34" s="8"/>
      <c r="H34" s="8"/>
      <c r="I34" s="4"/>
      <c r="J34" s="4"/>
    </row>
    <row r="67" spans="2:2" ht="15.75" x14ac:dyDescent="0.25">
      <c r="B67" s="1"/>
    </row>
    <row r="68" spans="2:2" ht="15.75" x14ac:dyDescent="0.25">
      <c r="B68" s="1"/>
    </row>
    <row r="69" spans="2:2" ht="15.75" x14ac:dyDescent="0.25">
      <c r="B69" s="1"/>
    </row>
    <row r="102" spans="2:2" ht="15.75" x14ac:dyDescent="0.25">
      <c r="B102" s="1"/>
    </row>
    <row r="135" spans="2:2" ht="15.75" x14ac:dyDescent="0.25">
      <c r="B135" s="1"/>
    </row>
    <row r="136" spans="2:2" ht="15.75" x14ac:dyDescent="0.25">
      <c r="B136" s="1"/>
    </row>
  </sheetData>
  <autoFilter ref="A2:J34">
    <filterColumn colId="3">
      <customFilters>
        <customFilter operator="greaterThanOrEqual" val="10"/>
      </customFilters>
    </filterColumn>
    <filterColumn colId="5">
      <customFilters>
        <customFilter operator="lessThan" val="10"/>
      </customFilters>
    </filterColumn>
    <filterColumn colId="8">
      <filters>
        <filter val="Admis"/>
      </filters>
    </filterColumn>
  </autoFilter>
  <conditionalFormatting sqref="I3:I4">
    <cfRule type="cellIs" dxfId="3" priority="3" operator="equal">
      <formula>"Ajourné"</formula>
    </cfRule>
    <cfRule type="cellIs" dxfId="2" priority="4" operator="equal">
      <formula>"Admis"</formula>
    </cfRule>
  </conditionalFormatting>
  <conditionalFormatting sqref="I5:I32">
    <cfRule type="cellIs" dxfId="1" priority="1" operator="equal">
      <formula>"Ajourné"</formula>
    </cfRule>
    <cfRule type="cellIs" dxfId="0" priority="2" operator="equal">
      <formula>"Admis"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>&amp;LM. PERES LEBLANC&amp;C&amp;A&amp;R&amp;D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Carnet de notes</vt:lpstr>
      <vt:lpstr>Statistiques</vt:lpstr>
      <vt:lpstr>Filtre</vt:lpstr>
      <vt:lpstr>Filtre!nbr_etu</vt:lpstr>
      <vt:lpstr>nbr_etu</vt:lpstr>
      <vt:lpstr>'Carnet de notes'!Zone_d_impression</vt:lpstr>
      <vt:lpstr>Filtre!Zone_d_impression</vt:lpstr>
      <vt:lpstr>Statistiques!Zone_d_impression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PERES LEBLANC</dc:creator>
  <cp:lastModifiedBy>Marie PERES LEBLANC</cp:lastModifiedBy>
  <cp:lastPrinted>2016-10-19T17:05:52Z</cp:lastPrinted>
  <dcterms:created xsi:type="dcterms:W3CDTF">2016-10-17T11:24:21Z</dcterms:created>
  <dcterms:modified xsi:type="dcterms:W3CDTF">2016-10-21T18:03:20Z</dcterms:modified>
</cp:coreProperties>
</file>